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0"/>
  </bookViews>
  <sheets>
    <sheet name="Приложение 2 ШКОЛЫ" sheetId="1" r:id="rId1"/>
    <sheet name="Приложение 3 ДОУ" sheetId="2" r:id="rId2"/>
    <sheet name="Приложение 4 ДОП.ОБР." sheetId="3" r:id="rId3"/>
    <sheet name="Приложение 5 ДДОМ" sheetId="4" r:id="rId4"/>
  </sheets>
  <definedNames>
    <definedName name="_xlnm.Print_Area" localSheetId="0">'Приложение 2 ШКОЛЫ'!$A$1:$I$21</definedName>
    <definedName name="_xlnm.Print_Area" localSheetId="1">'Приложение 3 ДОУ'!$A$1:$J$19</definedName>
    <definedName name="_xlnm.Print_Area" localSheetId="2">'Приложение 4 ДОП.ОБР.'!$A$1:$J$13</definedName>
    <definedName name="_xlnm.Print_Area" localSheetId="3">'Приложение 5 ДДОМ'!$A$1:$Q$10</definedName>
  </definedNames>
  <calcPr fullCalcOnLoad="1"/>
</workbook>
</file>

<file path=xl/sharedStrings.xml><?xml version="1.0" encoding="utf-8"?>
<sst xmlns="http://schemas.openxmlformats.org/spreadsheetml/2006/main" count="93" uniqueCount="53">
  <si>
    <t xml:space="preserve">Ответственный исполнитель:      </t>
  </si>
  <si>
    <t>Информация о заработной плате работников образовательных учреждений и учреждений образования Республики Карелия</t>
  </si>
  <si>
    <t xml:space="preserve">Количество </t>
  </si>
  <si>
    <t>на ставку</t>
  </si>
  <si>
    <t>средняя заработная плата, руб.</t>
  </si>
  <si>
    <t xml:space="preserve">Численность </t>
  </si>
  <si>
    <t>Согласно приказу Росстата от 30.10.2012 №574"Об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</si>
  <si>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на физ. лицо</t>
  </si>
  <si>
    <t xml:space="preserve">                                                               (Ф.И.О., должность, тел.)</t>
  </si>
  <si>
    <t>ИТОГО:</t>
  </si>
  <si>
    <t>Информация о заработной плате работников общеобразовательных учреждений муниципального района (городского округа)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</si>
  <si>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</si>
  <si>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ставок, ед.</t>
  </si>
  <si>
    <t>физ.лиц, чел.</t>
  </si>
  <si>
    <t xml:space="preserve">Численность, чел. </t>
  </si>
  <si>
    <t>Средняя заработная плата, руб.</t>
  </si>
  <si>
    <t>ставок,ед.</t>
  </si>
  <si>
    <t>физ. лиц.,чел.</t>
  </si>
  <si>
    <t>Средняя заработная плата,руб.</t>
  </si>
  <si>
    <t>ФОТ за отчётный месяц</t>
  </si>
  <si>
    <t>ФОТ с начала года нарастающим итогом</t>
  </si>
  <si>
    <t>руб.</t>
  </si>
  <si>
    <t>МБОУ Лоухская СОШ</t>
  </si>
  <si>
    <t>МБОУ Чупинская СОШ</t>
  </si>
  <si>
    <t>МБОУ Пяозерская СОШ</t>
  </si>
  <si>
    <t>МБОУ Лоухская ВСОШ</t>
  </si>
  <si>
    <t>МБОУ Кестеньгская СОШ</t>
  </si>
  <si>
    <t>МБОУ Амбарнская СОШ</t>
  </si>
  <si>
    <t>МБОУ Энгозерская СОШ</t>
  </si>
  <si>
    <t>МБОУ Сосновская СОШ</t>
  </si>
  <si>
    <t>МБОУ Плотинская СОШ</t>
  </si>
  <si>
    <t>МБОУ Софпорогская ООШ</t>
  </si>
  <si>
    <t>МБОУ Тунгозерская ООШ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</si>
  <si>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</t>
  </si>
  <si>
    <t>МБДОУ Лоухский детский сад</t>
  </si>
  <si>
    <t>МБДОУ Чупинский детский сад</t>
  </si>
  <si>
    <t>МБДОУ Пяозерский детский сад</t>
  </si>
  <si>
    <t>МБДОУ Кестеньгский детский сад</t>
  </si>
  <si>
    <t>МБОУ  ДОД Лоухский РЦДТ</t>
  </si>
  <si>
    <t>МБОУ  ДОД Чупинская районная ДЮСШ</t>
  </si>
  <si>
    <t>МКОУ Пяозерский детский дом</t>
  </si>
  <si>
    <t>итого</t>
  </si>
  <si>
    <t>МБОУ Тунгозерская ОШ дошк гр</t>
  </si>
  <si>
    <t>МБОУ Плотинская СОШ дошк гр</t>
  </si>
  <si>
    <t>МБОУ Амбарнская СОШ дошк гр</t>
  </si>
  <si>
    <t>МБОУ Софпорогская СОШ дошк гр</t>
  </si>
  <si>
    <t>МБОУ Сосновская СОШ дошк гр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</si>
  <si>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</si>
  <si>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МБОУ Пяозерская ДМШ</t>
  </si>
  <si>
    <t>за период январь -май   2014 года</t>
  </si>
  <si>
    <t>за период январь-май 2014 года</t>
  </si>
  <si>
    <t>за период январь-май 2014года</t>
  </si>
  <si>
    <t>за период январь-май  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</si>
</sst>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</numFmts>
  <fonts count="69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i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Times New Roman"/>
      <family val="1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2" borderId="0" xfId="0" applyFill="1" applyAlignment="1">
      <alignment/>
    </xf>
    <xf numFmtId="0" fontId="10" fillId="32" borderId="0" xfId="0" applyFont="1" applyFill="1" applyAlignment="1">
      <alignment/>
    </xf>
    <xf numFmtId="0" fontId="7" fillId="32" borderId="0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0" fillId="32" borderId="12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1" fontId="10" fillId="32" borderId="10" xfId="0" applyNumberFormat="1" applyFont="1" applyFill="1" applyBorder="1" applyAlignment="1">
      <alignment/>
    </xf>
    <xf numFmtId="1" fontId="10" fillId="32" borderId="11" xfId="0" applyNumberFormat="1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11" fillId="32" borderId="14" xfId="0" applyFont="1" applyFill="1" applyBorder="1" applyAlignment="1">
      <alignment/>
    </xf>
    <xf numFmtId="1" fontId="11" fillId="32" borderId="15" xfId="0" applyNumberFormat="1" applyFont="1" applyFill="1" applyBorder="1" applyAlignment="1">
      <alignment/>
    </xf>
    <xf numFmtId="0" fontId="14" fillId="32" borderId="0" xfId="0" applyFont="1" applyFill="1" applyAlignment="1">
      <alignment/>
    </xf>
    <xf numFmtId="0" fontId="5" fillId="32" borderId="0" xfId="0" applyFont="1" applyFill="1" applyBorder="1" applyAlignment="1" applyProtection="1">
      <alignment horizontal="left"/>
      <protection locked="0"/>
    </xf>
    <xf numFmtId="0" fontId="1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 applyProtection="1">
      <alignment wrapText="1"/>
      <protection locked="0"/>
    </xf>
    <xf numFmtId="0" fontId="1" fillId="32" borderId="0" xfId="0" applyFont="1" applyFill="1" applyBorder="1" applyAlignment="1" applyProtection="1">
      <alignment horizontal="left"/>
      <protection locked="0"/>
    </xf>
    <xf numFmtId="0" fontId="2" fillId="32" borderId="0" xfId="0" applyFont="1" applyFill="1" applyBorder="1" applyAlignment="1" applyProtection="1">
      <alignment horizontal="left"/>
      <protection locked="0"/>
    </xf>
    <xf numFmtId="0" fontId="62" fillId="32" borderId="10" xfId="0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/>
    </xf>
    <xf numFmtId="0" fontId="64" fillId="32" borderId="14" xfId="0" applyFont="1" applyFill="1" applyBorder="1" applyAlignment="1">
      <alignment/>
    </xf>
    <xf numFmtId="0" fontId="63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8" fillId="32" borderId="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Border="1" applyAlignment="1" applyProtection="1">
      <alignment horizontal="left"/>
      <protection locked="0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 applyProtection="1">
      <alignment wrapText="1"/>
      <protection locked="0"/>
    </xf>
    <xf numFmtId="0" fontId="12" fillId="32" borderId="0" xfId="0" applyFont="1" applyFill="1" applyBorder="1" applyAlignment="1">
      <alignment/>
    </xf>
    <xf numFmtId="0" fontId="19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16" fillId="32" borderId="0" xfId="0" applyFont="1" applyFill="1" applyBorder="1" applyAlignment="1" applyProtection="1">
      <alignment horizontal="left"/>
      <protection locked="0"/>
    </xf>
    <xf numFmtId="0" fontId="12" fillId="32" borderId="10" xfId="0" applyFont="1" applyFill="1" applyBorder="1" applyAlignment="1" applyProtection="1">
      <alignment horizontal="left" vertical="center" wrapText="1"/>
      <protection locked="0"/>
    </xf>
    <xf numFmtId="0" fontId="12" fillId="32" borderId="10" xfId="0" applyFont="1" applyFill="1" applyBorder="1" applyAlignment="1">
      <alignment horizontal="right" vertical="center" wrapText="1"/>
    </xf>
    <xf numFmtId="183" fontId="12" fillId="32" borderId="10" xfId="0" applyNumberFormat="1" applyFont="1" applyFill="1" applyBorder="1" applyAlignment="1">
      <alignment horizontal="right" vertical="center" wrapText="1"/>
    </xf>
    <xf numFmtId="1" fontId="12" fillId="32" borderId="10" xfId="0" applyNumberFormat="1" applyFont="1" applyFill="1" applyBorder="1" applyAlignment="1">
      <alignment horizontal="right"/>
    </xf>
    <xf numFmtId="1" fontId="12" fillId="32" borderId="10" xfId="0" applyNumberFormat="1" applyFont="1" applyFill="1" applyBorder="1" applyAlignment="1">
      <alignment horizontal="right" vertical="center" wrapText="1"/>
    </xf>
    <xf numFmtId="2" fontId="12" fillId="32" borderId="10" xfId="0" applyNumberFormat="1" applyFont="1" applyFill="1" applyBorder="1" applyAlignment="1">
      <alignment horizontal="right" vertical="center" wrapText="1"/>
    </xf>
    <xf numFmtId="0" fontId="16" fillId="32" borderId="10" xfId="0" applyFont="1" applyFill="1" applyBorder="1" applyAlignment="1">
      <alignment/>
    </xf>
    <xf numFmtId="0" fontId="16" fillId="32" borderId="10" xfId="0" applyFont="1" applyFill="1" applyBorder="1" applyAlignment="1">
      <alignment horizontal="right"/>
    </xf>
    <xf numFmtId="1" fontId="16" fillId="32" borderId="10" xfId="0" applyNumberFormat="1" applyFont="1" applyFill="1" applyBorder="1" applyAlignment="1">
      <alignment horizontal="right"/>
    </xf>
    <xf numFmtId="0" fontId="16" fillId="32" borderId="0" xfId="0" applyFont="1" applyFill="1" applyAlignment="1">
      <alignment/>
    </xf>
    <xf numFmtId="0" fontId="65" fillId="32" borderId="10" xfId="0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right" vertical="center" wrapText="1"/>
    </xf>
    <xf numFmtId="0" fontId="66" fillId="32" borderId="10" xfId="0" applyFont="1" applyFill="1" applyBorder="1" applyAlignment="1">
      <alignment horizontal="right"/>
    </xf>
    <xf numFmtId="0" fontId="10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3" fillId="32" borderId="10" xfId="0" applyFont="1" applyFill="1" applyBorder="1" applyAlignment="1" applyProtection="1">
      <alignment horizontal="left" vertical="center" wrapText="1"/>
      <protection locked="0"/>
    </xf>
    <xf numFmtId="2" fontId="13" fillId="32" borderId="10" xfId="0" applyNumberFormat="1" applyFont="1" applyFill="1" applyBorder="1" applyAlignment="1">
      <alignment horizontal="right"/>
    </xf>
    <xf numFmtId="0" fontId="13" fillId="32" borderId="10" xfId="0" applyNumberFormat="1" applyFont="1" applyFill="1" applyBorder="1" applyAlignment="1">
      <alignment horizontal="right"/>
    </xf>
    <xf numFmtId="1" fontId="13" fillId="32" borderId="10" xfId="0" applyNumberFormat="1" applyFont="1" applyFill="1" applyBorder="1" applyAlignment="1">
      <alignment horizontal="right"/>
    </xf>
    <xf numFmtId="0" fontId="13" fillId="32" borderId="10" xfId="0" applyFont="1" applyFill="1" applyBorder="1" applyAlignment="1">
      <alignment horizontal="right" wrapText="1"/>
    </xf>
    <xf numFmtId="1" fontId="13" fillId="32" borderId="10" xfId="0" applyNumberFormat="1" applyFont="1" applyFill="1" applyBorder="1" applyAlignment="1">
      <alignment horizontal="right" wrapText="1"/>
    </xf>
    <xf numFmtId="0" fontId="15" fillId="32" borderId="10" xfId="0" applyFont="1" applyFill="1" applyBorder="1" applyAlignment="1">
      <alignment/>
    </xf>
    <xf numFmtId="0" fontId="15" fillId="32" borderId="10" xfId="0" applyFont="1" applyFill="1" applyBorder="1" applyAlignment="1">
      <alignment horizontal="right"/>
    </xf>
    <xf numFmtId="1" fontId="15" fillId="32" borderId="10" xfId="0" applyNumberFormat="1" applyFont="1" applyFill="1" applyBorder="1" applyAlignment="1">
      <alignment horizontal="right"/>
    </xf>
    <xf numFmtId="0" fontId="10" fillId="32" borderId="0" xfId="0" applyFont="1" applyFill="1" applyBorder="1" applyAlignment="1" applyProtection="1">
      <alignment horizontal="left"/>
      <protection locked="0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 applyProtection="1">
      <alignment wrapText="1"/>
      <protection locked="0"/>
    </xf>
    <xf numFmtId="0" fontId="7" fillId="32" borderId="0" xfId="0" applyFont="1" applyFill="1" applyBorder="1" applyAlignment="1">
      <alignment horizontal="center"/>
    </xf>
    <xf numFmtId="1" fontId="67" fillId="32" borderId="10" xfId="0" applyNumberFormat="1" applyFont="1" applyFill="1" applyBorder="1" applyAlignment="1">
      <alignment horizontal="right"/>
    </xf>
    <xf numFmtId="0" fontId="67" fillId="32" borderId="10" xfId="0" applyFont="1" applyFill="1" applyBorder="1" applyAlignment="1">
      <alignment horizontal="right" wrapText="1"/>
    </xf>
    <xf numFmtId="0" fontId="68" fillId="32" borderId="10" xfId="0" applyFont="1" applyFill="1" applyBorder="1" applyAlignment="1">
      <alignment horizontal="right"/>
    </xf>
    <xf numFmtId="0" fontId="12" fillId="32" borderId="10" xfId="0" applyFont="1" applyFill="1" applyBorder="1" applyAlignment="1">
      <alignment horizontal="center" wrapText="1"/>
    </xf>
    <xf numFmtId="1" fontId="12" fillId="32" borderId="10" xfId="0" applyNumberFormat="1" applyFont="1" applyFill="1" applyBorder="1" applyAlignment="1">
      <alignment/>
    </xf>
    <xf numFmtId="0" fontId="6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5" fillId="32" borderId="12" xfId="0" applyFont="1" applyFill="1" applyBorder="1" applyAlignment="1" applyProtection="1">
      <alignment horizontal="center" vertical="center" wrapText="1"/>
      <protection locked="0"/>
    </xf>
    <xf numFmtId="0" fontId="19" fillId="32" borderId="0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 applyProtection="1">
      <alignment horizontal="center" vertical="center" wrapText="1"/>
      <protection locked="0"/>
    </xf>
    <xf numFmtId="0" fontId="12" fillId="32" borderId="19" xfId="0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 applyProtection="1">
      <alignment horizontal="center" vertical="center" wrapText="1"/>
      <protection locked="0"/>
    </xf>
    <xf numFmtId="0" fontId="8" fillId="3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9" fillId="32" borderId="0" xfId="0" applyFont="1" applyFill="1" applyBorder="1" applyAlignment="1">
      <alignment/>
    </xf>
    <xf numFmtId="0" fontId="0" fillId="0" borderId="0" xfId="0" applyAlignment="1">
      <alignment/>
    </xf>
    <xf numFmtId="0" fontId="7" fillId="32" borderId="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2" zoomScaleNormal="87" zoomScaleSheetLayoutView="72" zoomScalePageLayoutView="0" workbookViewId="0" topLeftCell="A1">
      <pane xSplit="1" topLeftCell="B1" activePane="topRight" state="frozen"/>
      <selection pane="topLeft" activeCell="A1" sqref="A1"/>
      <selection pane="topRight" activeCell="A1" sqref="A1:I2"/>
    </sheetView>
  </sheetViews>
  <sheetFormatPr defaultColWidth="9.140625" defaultRowHeight="12.75"/>
  <cols>
    <col min="1" max="1" width="31.140625" style="1" customWidth="1"/>
    <col min="2" max="2" width="10.8515625" style="1" customWidth="1"/>
    <col min="3" max="4" width="11.7109375" style="1" customWidth="1"/>
    <col min="5" max="5" width="13.140625" style="1" customWidth="1"/>
    <col min="6" max="6" width="0.13671875" style="1" customWidth="1"/>
    <col min="7" max="7" width="13.140625" style="1" hidden="1" customWidth="1"/>
    <col min="8" max="8" width="14.00390625" style="1" customWidth="1"/>
    <col min="9" max="9" width="15.140625" style="1" customWidth="1"/>
    <col min="10" max="16384" width="9.140625" style="1" customWidth="1"/>
  </cols>
  <sheetData>
    <row r="1" spans="1:9" ht="12.75">
      <c r="A1" s="87" t="s">
        <v>10</v>
      </c>
      <c r="B1" s="88"/>
      <c r="C1" s="88"/>
      <c r="D1" s="88"/>
      <c r="E1" s="88"/>
      <c r="F1" s="88"/>
      <c r="G1" s="88"/>
      <c r="H1" s="88"/>
      <c r="I1" s="88"/>
    </row>
    <row r="2" spans="1:9" ht="37.5" customHeight="1">
      <c r="A2" s="88"/>
      <c r="B2" s="88"/>
      <c r="C2" s="88"/>
      <c r="D2" s="88"/>
      <c r="E2" s="88"/>
      <c r="F2" s="88"/>
      <c r="G2" s="88"/>
      <c r="H2" s="88"/>
      <c r="I2" s="88"/>
    </row>
    <row r="3" spans="1:9" ht="18.75">
      <c r="A3" s="76" t="s">
        <v>52</v>
      </c>
      <c r="B3" s="77"/>
      <c r="C3" s="77"/>
      <c r="D3" s="77"/>
      <c r="E3" s="77"/>
      <c r="F3" s="77"/>
      <c r="G3" s="77"/>
      <c r="H3" s="77"/>
      <c r="I3" s="77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6" customHeight="1">
      <c r="A5" s="78"/>
      <c r="B5" s="73" t="s">
        <v>2</v>
      </c>
      <c r="C5" s="73"/>
      <c r="D5" s="73" t="s">
        <v>4</v>
      </c>
      <c r="E5" s="73"/>
      <c r="F5" s="22" t="s">
        <v>19</v>
      </c>
      <c r="G5" s="22" t="s">
        <v>20</v>
      </c>
      <c r="H5" s="74" t="s">
        <v>6</v>
      </c>
      <c r="I5" s="75"/>
    </row>
    <row r="6" spans="1:9" s="7" customFormat="1" ht="52.5" customHeight="1">
      <c r="A6" s="78"/>
      <c r="B6" s="5" t="s">
        <v>16</v>
      </c>
      <c r="C6" s="5" t="s">
        <v>17</v>
      </c>
      <c r="D6" s="5" t="s">
        <v>3</v>
      </c>
      <c r="E6" s="5" t="s">
        <v>7</v>
      </c>
      <c r="F6" s="22" t="s">
        <v>21</v>
      </c>
      <c r="G6" s="22" t="s">
        <v>21</v>
      </c>
      <c r="H6" s="5" t="s">
        <v>5</v>
      </c>
      <c r="I6" s="6" t="s">
        <v>18</v>
      </c>
    </row>
    <row r="7" spans="1:9" ht="15">
      <c r="A7" s="8" t="s">
        <v>22</v>
      </c>
      <c r="B7" s="9">
        <v>67.91</v>
      </c>
      <c r="C7" s="9">
        <v>46</v>
      </c>
      <c r="D7" s="10">
        <f>G7/B7/5</f>
        <v>28701.878957443678</v>
      </c>
      <c r="E7" s="10">
        <f>G7/C7/5</f>
        <v>42372.708695652174</v>
      </c>
      <c r="F7" s="23">
        <v>1994400</v>
      </c>
      <c r="G7" s="23">
        <v>9745723</v>
      </c>
      <c r="H7" s="9">
        <v>46</v>
      </c>
      <c r="I7" s="11">
        <v>42373</v>
      </c>
    </row>
    <row r="8" spans="1:9" ht="15">
      <c r="A8" s="8" t="s">
        <v>23</v>
      </c>
      <c r="B8" s="9">
        <v>30.05</v>
      </c>
      <c r="C8" s="9">
        <v>24.2</v>
      </c>
      <c r="D8" s="10">
        <f aca="true" t="shared" si="0" ref="D8:D18">G8/B8/5</f>
        <v>29701.051580698833</v>
      </c>
      <c r="E8" s="10">
        <f aca="true" t="shared" si="1" ref="E8:E18">G8/C8/5</f>
        <v>36880.85123966942</v>
      </c>
      <c r="F8" s="23">
        <v>907413</v>
      </c>
      <c r="G8" s="23">
        <v>4462583</v>
      </c>
      <c r="H8" s="9">
        <v>24</v>
      </c>
      <c r="I8" s="11">
        <v>37035</v>
      </c>
    </row>
    <row r="9" spans="1:9" ht="15">
      <c r="A9" s="8" t="s">
        <v>24</v>
      </c>
      <c r="B9" s="9">
        <v>32.69</v>
      </c>
      <c r="C9" s="9">
        <v>32</v>
      </c>
      <c r="D9" s="10">
        <f t="shared" si="0"/>
        <v>29257.014377485473</v>
      </c>
      <c r="E9" s="10">
        <f t="shared" si="1"/>
        <v>29887.86875</v>
      </c>
      <c r="F9" s="23">
        <v>956411</v>
      </c>
      <c r="G9" s="23">
        <v>4782059</v>
      </c>
      <c r="H9" s="9">
        <v>26</v>
      </c>
      <c r="I9" s="11">
        <v>33853</v>
      </c>
    </row>
    <row r="10" spans="1:9" ht="15">
      <c r="A10" s="8" t="s">
        <v>25</v>
      </c>
      <c r="B10" s="9">
        <v>2.81</v>
      </c>
      <c r="C10" s="9">
        <v>2.6</v>
      </c>
      <c r="D10" s="10">
        <f t="shared" si="0"/>
        <v>29642.277580071175</v>
      </c>
      <c r="E10" s="10">
        <f t="shared" si="1"/>
        <v>32036.46153846154</v>
      </c>
      <c r="F10" s="23">
        <v>92633</v>
      </c>
      <c r="G10" s="23">
        <v>416474</v>
      </c>
      <c r="H10" s="9">
        <v>1</v>
      </c>
      <c r="I10" s="11">
        <v>37525</v>
      </c>
    </row>
    <row r="11" spans="1:9" ht="15">
      <c r="A11" s="8" t="s">
        <v>26</v>
      </c>
      <c r="B11" s="9">
        <v>22.04</v>
      </c>
      <c r="C11" s="9">
        <v>19</v>
      </c>
      <c r="D11" s="10">
        <f t="shared" si="0"/>
        <v>30849.34664246824</v>
      </c>
      <c r="E11" s="10">
        <f t="shared" si="1"/>
        <v>35785.242105263154</v>
      </c>
      <c r="F11" s="23">
        <v>719159</v>
      </c>
      <c r="G11" s="23">
        <v>3399598</v>
      </c>
      <c r="H11" s="9">
        <v>17.6</v>
      </c>
      <c r="I11" s="11">
        <v>35583</v>
      </c>
    </row>
    <row r="12" spans="1:9" ht="15">
      <c r="A12" s="8" t="s">
        <v>27</v>
      </c>
      <c r="B12" s="9">
        <v>11.28</v>
      </c>
      <c r="C12" s="9">
        <v>8</v>
      </c>
      <c r="D12" s="10">
        <f t="shared" si="0"/>
        <v>29415.85106382979</v>
      </c>
      <c r="E12" s="10">
        <f t="shared" si="1"/>
        <v>41476.35</v>
      </c>
      <c r="F12" s="23">
        <v>355682</v>
      </c>
      <c r="G12" s="23">
        <v>1659054</v>
      </c>
      <c r="H12" s="9">
        <v>8</v>
      </c>
      <c r="I12" s="11">
        <v>41476</v>
      </c>
    </row>
    <row r="13" spans="1:9" ht="15">
      <c r="A13" s="8" t="s">
        <v>28</v>
      </c>
      <c r="B13" s="9">
        <v>13.29</v>
      </c>
      <c r="C13" s="9">
        <v>11</v>
      </c>
      <c r="D13" s="10">
        <f t="shared" si="0"/>
        <v>31498.3295711061</v>
      </c>
      <c r="E13" s="10">
        <f t="shared" si="1"/>
        <v>38055.70909090909</v>
      </c>
      <c r="F13" s="23">
        <v>418184</v>
      </c>
      <c r="G13" s="23">
        <v>2093064</v>
      </c>
      <c r="H13" s="9">
        <v>11</v>
      </c>
      <c r="I13" s="11">
        <v>38056</v>
      </c>
    </row>
    <row r="14" spans="1:9" ht="15">
      <c r="A14" s="8" t="s">
        <v>29</v>
      </c>
      <c r="B14" s="9">
        <v>11.27</v>
      </c>
      <c r="C14" s="9">
        <v>10.2</v>
      </c>
      <c r="D14" s="10">
        <f t="shared" si="0"/>
        <v>33390.57675244011</v>
      </c>
      <c r="E14" s="10">
        <f t="shared" si="1"/>
        <v>36893.313725490196</v>
      </c>
      <c r="F14" s="23">
        <v>358952</v>
      </c>
      <c r="G14" s="23">
        <v>1881559</v>
      </c>
      <c r="H14" s="9">
        <v>10</v>
      </c>
      <c r="I14" s="11">
        <v>37066</v>
      </c>
    </row>
    <row r="15" spans="1:9" ht="15">
      <c r="A15" s="8" t="s">
        <v>30</v>
      </c>
      <c r="B15" s="9">
        <v>4.5</v>
      </c>
      <c r="C15" s="9">
        <v>4.5</v>
      </c>
      <c r="D15" s="10">
        <f t="shared" si="0"/>
        <v>29402.844444444443</v>
      </c>
      <c r="E15" s="10">
        <f t="shared" si="1"/>
        <v>29402.844444444443</v>
      </c>
      <c r="F15" s="23">
        <v>125976</v>
      </c>
      <c r="G15" s="23">
        <v>661564</v>
      </c>
      <c r="H15" s="9">
        <v>4.5</v>
      </c>
      <c r="I15" s="11">
        <v>29402</v>
      </c>
    </row>
    <row r="16" spans="1:9" ht="15">
      <c r="A16" s="8" t="s">
        <v>31</v>
      </c>
      <c r="B16" s="9">
        <v>8.31</v>
      </c>
      <c r="C16" s="9">
        <v>7.49</v>
      </c>
      <c r="D16" s="10">
        <f t="shared" si="0"/>
        <v>30441.54031287605</v>
      </c>
      <c r="E16" s="10">
        <f t="shared" si="1"/>
        <v>33774.25901201602</v>
      </c>
      <c r="F16" s="23">
        <v>266800</v>
      </c>
      <c r="G16" s="23">
        <v>1264846</v>
      </c>
      <c r="H16" s="9">
        <v>6.46</v>
      </c>
      <c r="I16" s="11">
        <v>34668</v>
      </c>
    </row>
    <row r="17" spans="1:9" ht="15">
      <c r="A17" s="8" t="s">
        <v>32</v>
      </c>
      <c r="B17" s="9">
        <v>7.4</v>
      </c>
      <c r="C17" s="9">
        <v>7.5</v>
      </c>
      <c r="D17" s="10">
        <f t="shared" si="0"/>
        <v>29022.37837837838</v>
      </c>
      <c r="E17" s="10">
        <f t="shared" si="1"/>
        <v>28635.413333333338</v>
      </c>
      <c r="F17" s="23">
        <v>214765</v>
      </c>
      <c r="G17" s="23">
        <v>1073828</v>
      </c>
      <c r="H17" s="9">
        <v>6</v>
      </c>
      <c r="I17" s="11">
        <v>28434</v>
      </c>
    </row>
    <row r="18" spans="1:9" s="15" customFormat="1" ht="25.5" customHeight="1" thickBot="1">
      <c r="A18" s="12" t="s">
        <v>9</v>
      </c>
      <c r="B18" s="13">
        <f>SUM(B7:B17)</f>
        <v>211.54999999999998</v>
      </c>
      <c r="C18" s="13">
        <f>SUM(C7:C17)</f>
        <v>172.49</v>
      </c>
      <c r="D18" s="10">
        <f t="shared" si="0"/>
        <v>29723.802410777593</v>
      </c>
      <c r="E18" s="10">
        <f t="shared" si="1"/>
        <v>36454.69534465766</v>
      </c>
      <c r="F18" s="24">
        <f>SUM(F7:F17)</f>
        <v>6410375</v>
      </c>
      <c r="G18" s="24">
        <f>SUM(G7:G17)</f>
        <v>31440352</v>
      </c>
      <c r="H18" s="13">
        <f>SUM(H7:H17)</f>
        <v>160.56</v>
      </c>
      <c r="I18" s="14">
        <f>(I7*H7+I8*H8+I9*H9+I10*H10+I11*H11+I12*H12+I13*H13+I14*H14+I15*H15+I16*H16+I17*H17)/H18</f>
        <v>37555.518684603885</v>
      </c>
    </row>
    <row r="19" spans="1:9" ht="17.25" customHeight="1">
      <c r="A19" s="16"/>
      <c r="B19" s="17"/>
      <c r="C19" s="17"/>
      <c r="D19" s="17"/>
      <c r="E19" s="17"/>
      <c r="F19" s="25"/>
      <c r="G19" s="25"/>
      <c r="H19" s="17"/>
      <c r="I19" s="17"/>
    </row>
    <row r="20" spans="1:9" ht="40.5" customHeight="1">
      <c r="A20" s="16" t="s">
        <v>0</v>
      </c>
      <c r="B20" s="17"/>
      <c r="C20" s="17"/>
      <c r="D20" s="17"/>
      <c r="E20" s="17"/>
      <c r="F20" s="17"/>
      <c r="G20" s="17"/>
      <c r="H20" s="17"/>
      <c r="I20" s="17"/>
    </row>
    <row r="21" spans="1:9" ht="33.75" customHeight="1">
      <c r="A21" s="16" t="s">
        <v>8</v>
      </c>
      <c r="B21" s="17"/>
      <c r="C21" s="17"/>
      <c r="D21" s="17"/>
      <c r="E21" s="17"/>
      <c r="F21" s="17"/>
      <c r="G21" s="17"/>
      <c r="H21" s="17"/>
      <c r="I21" s="17"/>
    </row>
    <row r="22" ht="18" customHeight="1">
      <c r="A22" s="18"/>
    </row>
    <row r="23" ht="12.75">
      <c r="A23" s="19"/>
    </row>
    <row r="24" ht="12.75">
      <c r="A24" s="18"/>
    </row>
    <row r="25" ht="15.75">
      <c r="A25" s="20"/>
    </row>
    <row r="26" ht="15">
      <c r="A26" s="21"/>
    </row>
  </sheetData>
  <sheetProtection/>
  <mergeCells count="6">
    <mergeCell ref="A1:I2"/>
    <mergeCell ref="B5:C5"/>
    <mergeCell ref="D5:E5"/>
    <mergeCell ref="H5:I5"/>
    <mergeCell ref="A3:I3"/>
    <mergeCell ref="A5:A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4"/>
  <sheetViews>
    <sheetView zoomScale="65" zoomScaleNormal="6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L11" sqref="L11"/>
    </sheetView>
  </sheetViews>
  <sheetFormatPr defaultColWidth="9.140625" defaultRowHeight="12.75"/>
  <cols>
    <col min="1" max="1" width="38.421875" style="32" customWidth="1"/>
    <col min="2" max="2" width="13.140625" style="32" bestFit="1" customWidth="1"/>
    <col min="3" max="3" width="10.8515625" style="32" bestFit="1" customWidth="1"/>
    <col min="4" max="4" width="12.00390625" style="32" bestFit="1" customWidth="1"/>
    <col min="5" max="5" width="9.57421875" style="32" bestFit="1" customWidth="1"/>
    <col min="6" max="6" width="0.13671875" style="32" customWidth="1"/>
    <col min="7" max="7" width="11.140625" style="32" hidden="1" customWidth="1"/>
    <col min="8" max="8" width="15.421875" style="32" customWidth="1"/>
    <col min="9" max="9" width="20.421875" style="32" customWidth="1"/>
    <col min="10" max="16384" width="9.140625" style="32" customWidth="1"/>
  </cols>
  <sheetData>
    <row r="2" spans="1:6" s="90" customFormat="1" ht="19.5">
      <c r="A2" s="89" t="s">
        <v>1</v>
      </c>
      <c r="B2" s="89"/>
      <c r="C2" s="89"/>
      <c r="D2" s="89"/>
      <c r="E2" s="89"/>
      <c r="F2" s="89"/>
    </row>
    <row r="3" spans="1:9" ht="19.5">
      <c r="A3" s="79" t="s">
        <v>51</v>
      </c>
      <c r="B3" s="79"/>
      <c r="C3" s="79"/>
      <c r="D3" s="79"/>
      <c r="E3" s="79"/>
      <c r="F3" s="79"/>
      <c r="G3" s="34"/>
      <c r="H3" s="34"/>
      <c r="I3" s="34"/>
    </row>
    <row r="4" spans="1:9" ht="19.5">
      <c r="A4" s="35"/>
      <c r="B4" s="34"/>
      <c r="C4" s="34"/>
      <c r="D4" s="34"/>
      <c r="E4" s="34"/>
      <c r="F4" s="34"/>
      <c r="G4" s="34"/>
      <c r="H4" s="34"/>
      <c r="I4" s="34"/>
    </row>
    <row r="5" spans="1:9" ht="107.25" customHeight="1">
      <c r="A5" s="82"/>
      <c r="B5" s="80" t="s">
        <v>2</v>
      </c>
      <c r="C5" s="81"/>
      <c r="D5" s="80" t="s">
        <v>4</v>
      </c>
      <c r="E5" s="81"/>
      <c r="F5" s="49" t="s">
        <v>19</v>
      </c>
      <c r="G5" s="49" t="s">
        <v>20</v>
      </c>
      <c r="H5" s="80" t="s">
        <v>33</v>
      </c>
      <c r="I5" s="81"/>
    </row>
    <row r="6" spans="1:9" s="36" customFormat="1" ht="54" customHeight="1">
      <c r="A6" s="83"/>
      <c r="B6" s="28" t="s">
        <v>12</v>
      </c>
      <c r="C6" s="28" t="s">
        <v>13</v>
      </c>
      <c r="D6" s="28" t="s">
        <v>3</v>
      </c>
      <c r="E6" s="28" t="s">
        <v>7</v>
      </c>
      <c r="F6" s="49" t="s">
        <v>21</v>
      </c>
      <c r="G6" s="49" t="s">
        <v>21</v>
      </c>
      <c r="H6" s="28" t="s">
        <v>14</v>
      </c>
      <c r="I6" s="28" t="s">
        <v>15</v>
      </c>
    </row>
    <row r="7" spans="1:9" s="36" customFormat="1" ht="25.5" customHeight="1">
      <c r="A7" s="39" t="s">
        <v>34</v>
      </c>
      <c r="B7" s="40">
        <v>20.75</v>
      </c>
      <c r="C7" s="41">
        <v>21</v>
      </c>
      <c r="D7" s="42">
        <f>G7/B7/5</f>
        <v>24710.477108433734</v>
      </c>
      <c r="E7" s="42">
        <f>G7/C7/5</f>
        <v>24416.304761904765</v>
      </c>
      <c r="F7" s="50">
        <v>516028</v>
      </c>
      <c r="G7" s="50">
        <v>2563712</v>
      </c>
      <c r="H7" s="40">
        <v>20</v>
      </c>
      <c r="I7" s="43">
        <v>24868</v>
      </c>
    </row>
    <row r="8" spans="1:9" s="36" customFormat="1" ht="23.25" customHeight="1">
      <c r="A8" s="39" t="s">
        <v>35</v>
      </c>
      <c r="B8" s="40">
        <v>12.5</v>
      </c>
      <c r="C8" s="40">
        <v>12</v>
      </c>
      <c r="D8" s="42">
        <f aca="true" t="shared" si="0" ref="D8:D16">G8/B8/5</f>
        <v>23995.888</v>
      </c>
      <c r="E8" s="42">
        <f aca="true" t="shared" si="1" ref="E8:E16">G8/C8/5</f>
        <v>24995.716666666667</v>
      </c>
      <c r="F8" s="50">
        <v>296152</v>
      </c>
      <c r="G8" s="50">
        <v>1499743</v>
      </c>
      <c r="H8" s="40">
        <v>12</v>
      </c>
      <c r="I8" s="43">
        <v>24996</v>
      </c>
    </row>
    <row r="9" spans="1:16" s="36" customFormat="1" ht="26.25" customHeight="1">
      <c r="A9" s="39" t="s">
        <v>36</v>
      </c>
      <c r="B9" s="40">
        <v>12.85</v>
      </c>
      <c r="C9" s="40">
        <v>13</v>
      </c>
      <c r="D9" s="42">
        <f t="shared" si="0"/>
        <v>23908.856031128405</v>
      </c>
      <c r="E9" s="42">
        <f t="shared" si="1"/>
        <v>23632.984615384616</v>
      </c>
      <c r="F9" s="50">
        <v>307228</v>
      </c>
      <c r="G9" s="50">
        <v>1536144</v>
      </c>
      <c r="H9" s="40">
        <v>13</v>
      </c>
      <c r="I9" s="43">
        <v>23633</v>
      </c>
      <c r="P9" s="36" t="s">
        <v>47</v>
      </c>
    </row>
    <row r="10" spans="1:9" s="36" customFormat="1" ht="22.5" customHeight="1">
      <c r="A10" s="39" t="s">
        <v>37</v>
      </c>
      <c r="B10" s="40">
        <v>8.6</v>
      </c>
      <c r="C10" s="40">
        <v>8.45</v>
      </c>
      <c r="D10" s="42">
        <f t="shared" si="0"/>
        <v>24482.860465116282</v>
      </c>
      <c r="E10" s="42">
        <f t="shared" si="1"/>
        <v>24917.467455621307</v>
      </c>
      <c r="F10" s="50">
        <v>205725</v>
      </c>
      <c r="G10" s="50">
        <v>1052763</v>
      </c>
      <c r="H10" s="40">
        <v>7</v>
      </c>
      <c r="I10" s="43">
        <v>25668</v>
      </c>
    </row>
    <row r="11" spans="1:9" s="36" customFormat="1" ht="26.25" customHeight="1">
      <c r="A11" s="39" t="s">
        <v>46</v>
      </c>
      <c r="B11" s="40">
        <v>1.75</v>
      </c>
      <c r="C11" s="40">
        <v>1.8</v>
      </c>
      <c r="D11" s="42">
        <f t="shared" si="0"/>
        <v>25457.714285714286</v>
      </c>
      <c r="E11" s="42">
        <f t="shared" si="1"/>
        <v>24750.555555555555</v>
      </c>
      <c r="F11" s="50">
        <v>45284</v>
      </c>
      <c r="G11" s="50">
        <v>222755</v>
      </c>
      <c r="H11" s="40">
        <v>1.8</v>
      </c>
      <c r="I11" s="43">
        <v>24751</v>
      </c>
    </row>
    <row r="12" spans="1:9" s="36" customFormat="1" ht="25.5" customHeight="1">
      <c r="A12" s="39" t="s">
        <v>42</v>
      </c>
      <c r="B12" s="44">
        <v>1.5</v>
      </c>
      <c r="C12" s="44">
        <v>1.5</v>
      </c>
      <c r="D12" s="42">
        <f t="shared" si="0"/>
        <v>23781.333333333336</v>
      </c>
      <c r="E12" s="42">
        <f t="shared" si="1"/>
        <v>23781.333333333336</v>
      </c>
      <c r="F12" s="50">
        <v>35672</v>
      </c>
      <c r="G12" s="50">
        <v>178360</v>
      </c>
      <c r="H12" s="44">
        <v>1.5</v>
      </c>
      <c r="I12" s="43">
        <v>23781</v>
      </c>
    </row>
    <row r="13" spans="1:9" s="36" customFormat="1" ht="31.5" customHeight="1">
      <c r="A13" s="39" t="s">
        <v>43</v>
      </c>
      <c r="B13" s="40">
        <v>1.1</v>
      </c>
      <c r="C13" s="40">
        <v>1.1</v>
      </c>
      <c r="D13" s="42">
        <f t="shared" si="0"/>
        <v>22868.90909090909</v>
      </c>
      <c r="E13" s="42">
        <f t="shared" si="1"/>
        <v>22868.90909090909</v>
      </c>
      <c r="F13" s="50">
        <v>25155</v>
      </c>
      <c r="G13" s="50">
        <v>125779</v>
      </c>
      <c r="H13" s="40">
        <v>1.1</v>
      </c>
      <c r="I13" s="43">
        <v>22869</v>
      </c>
    </row>
    <row r="14" spans="1:9" s="36" customFormat="1" ht="33" customHeight="1">
      <c r="A14" s="39" t="s">
        <v>45</v>
      </c>
      <c r="B14" s="44">
        <v>1.55</v>
      </c>
      <c r="C14" s="44">
        <v>1.55</v>
      </c>
      <c r="D14" s="42">
        <f t="shared" si="0"/>
        <v>23961.16129032258</v>
      </c>
      <c r="E14" s="42">
        <f t="shared" si="1"/>
        <v>23961.16129032258</v>
      </c>
      <c r="F14" s="50">
        <v>36148</v>
      </c>
      <c r="G14" s="50">
        <v>185699</v>
      </c>
      <c r="H14" s="44">
        <v>1.55</v>
      </c>
      <c r="I14" s="43">
        <v>23961</v>
      </c>
    </row>
    <row r="15" spans="1:9" s="36" customFormat="1" ht="26.25" customHeight="1">
      <c r="A15" s="39" t="s">
        <v>44</v>
      </c>
      <c r="B15" s="40">
        <v>1.1</v>
      </c>
      <c r="C15" s="40">
        <v>1</v>
      </c>
      <c r="D15" s="42">
        <f t="shared" si="0"/>
        <v>22501.090909090904</v>
      </c>
      <c r="E15" s="42">
        <f t="shared" si="1"/>
        <v>24751.2</v>
      </c>
      <c r="F15" s="50">
        <v>25750</v>
      </c>
      <c r="G15" s="50">
        <v>123756</v>
      </c>
      <c r="H15" s="40">
        <v>1</v>
      </c>
      <c r="I15" s="43">
        <v>24751</v>
      </c>
    </row>
    <row r="16" spans="1:9" s="48" customFormat="1" ht="24" customHeight="1">
      <c r="A16" s="45" t="s">
        <v>41</v>
      </c>
      <c r="B16" s="46">
        <f>SUM(B7:B15)</f>
        <v>61.7</v>
      </c>
      <c r="C16" s="46">
        <f>SUM(C7:C15)</f>
        <v>61.4</v>
      </c>
      <c r="D16" s="42">
        <f t="shared" si="0"/>
        <v>24274.58995137763</v>
      </c>
      <c r="E16" s="42">
        <f t="shared" si="1"/>
        <v>24393.195439739415</v>
      </c>
      <c r="F16" s="51">
        <f>SUM(F7:F15)</f>
        <v>1493142</v>
      </c>
      <c r="G16" s="51">
        <f>SUM(G7:G15)</f>
        <v>7488711</v>
      </c>
      <c r="H16" s="46">
        <f>SUM(H7:H15)</f>
        <v>58.949999999999996</v>
      </c>
      <c r="I16" s="47">
        <f>(I7*H7+I8*H8+I9*H9+I10*H10+I11*H11+I12*H12+I13*H13+I14*H14+I15*H15)/H16</f>
        <v>24622.33672603902</v>
      </c>
    </row>
    <row r="17" ht="17.25" customHeight="1">
      <c r="A17" s="31"/>
    </row>
    <row r="18" ht="18.75" customHeight="1">
      <c r="A18" s="31" t="s">
        <v>0</v>
      </c>
    </row>
    <row r="19" ht="33.75" customHeight="1">
      <c r="A19" s="31" t="s">
        <v>8</v>
      </c>
    </row>
    <row r="20" ht="18" customHeight="1"/>
    <row r="21" ht="18.75">
      <c r="A21" s="33"/>
    </row>
    <row r="23" ht="18.75">
      <c r="A23" s="38"/>
    </row>
    <row r="24" ht="18.75">
      <c r="A24" s="31"/>
    </row>
  </sheetData>
  <sheetProtection/>
  <mergeCells count="6">
    <mergeCell ref="A3:F3"/>
    <mergeCell ref="H5:I5"/>
    <mergeCell ref="D5:E5"/>
    <mergeCell ref="B5:C5"/>
    <mergeCell ref="A5:A6"/>
    <mergeCell ref="A2:IV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zoomScale="87" zoomScaleNormal="87" zoomScaleSheetLayoutView="75" zoomScalePageLayoutView="0" workbookViewId="0" topLeftCell="A2">
      <selection activeCell="A2" sqref="A2"/>
    </sheetView>
  </sheetViews>
  <sheetFormatPr defaultColWidth="9.140625" defaultRowHeight="12.75"/>
  <cols>
    <col min="1" max="1" width="38.421875" style="2" customWidth="1"/>
    <col min="2" max="2" width="10.28125" style="2" customWidth="1"/>
    <col min="3" max="3" width="11.140625" style="2" customWidth="1"/>
    <col min="4" max="4" width="15.8515625" style="2" customWidth="1"/>
    <col min="5" max="5" width="16.140625" style="2" customWidth="1"/>
    <col min="6" max="6" width="13.28125" style="2" hidden="1" customWidth="1"/>
    <col min="7" max="7" width="13.421875" style="2" hidden="1" customWidth="1"/>
    <col min="8" max="8" width="16.140625" style="2" customWidth="1"/>
    <col min="9" max="9" width="19.57421875" style="2" customWidth="1"/>
    <col min="10" max="16" width="9.140625" style="2" customWidth="1"/>
    <col min="17" max="16384" width="9.140625" style="1" customWidth="1"/>
  </cols>
  <sheetData>
    <row r="2" spans="1:9" ht="15">
      <c r="A2" s="91" t="s">
        <v>1</v>
      </c>
      <c r="B2" s="52"/>
      <c r="C2" s="52"/>
      <c r="D2" s="52"/>
      <c r="E2" s="52"/>
      <c r="F2" s="52"/>
      <c r="G2" s="52"/>
      <c r="H2" s="52"/>
      <c r="I2" s="52"/>
    </row>
    <row r="3" spans="1:9" ht="15">
      <c r="A3" s="66" t="s">
        <v>50</v>
      </c>
      <c r="B3" s="52"/>
      <c r="C3" s="52"/>
      <c r="D3" s="52"/>
      <c r="E3" s="52"/>
      <c r="F3" s="52"/>
      <c r="G3" s="52"/>
      <c r="H3" s="52"/>
      <c r="I3" s="52"/>
    </row>
    <row r="4" spans="1:9" ht="15">
      <c r="A4" s="3"/>
      <c r="B4" s="52"/>
      <c r="C4" s="52"/>
      <c r="D4" s="52"/>
      <c r="E4" s="52"/>
      <c r="F4" s="52"/>
      <c r="G4" s="52"/>
      <c r="H4" s="52"/>
      <c r="I4" s="52"/>
    </row>
    <row r="5" spans="1:9" ht="120.75" customHeight="1">
      <c r="A5" s="84"/>
      <c r="B5" s="85" t="s">
        <v>2</v>
      </c>
      <c r="C5" s="85"/>
      <c r="D5" s="85" t="s">
        <v>4</v>
      </c>
      <c r="E5" s="85"/>
      <c r="F5" s="49" t="s">
        <v>19</v>
      </c>
      <c r="G5" s="49" t="s">
        <v>20</v>
      </c>
      <c r="H5" s="80" t="s">
        <v>11</v>
      </c>
      <c r="I5" s="81"/>
    </row>
    <row r="6" spans="1:16" s="7" customFormat="1" ht="54" customHeight="1">
      <c r="A6" s="84"/>
      <c r="B6" s="28" t="s">
        <v>12</v>
      </c>
      <c r="C6" s="28" t="s">
        <v>13</v>
      </c>
      <c r="D6" s="28" t="s">
        <v>3</v>
      </c>
      <c r="E6" s="28" t="s">
        <v>7</v>
      </c>
      <c r="F6" s="49" t="s">
        <v>21</v>
      </c>
      <c r="G6" s="49" t="s">
        <v>21</v>
      </c>
      <c r="H6" s="28" t="s">
        <v>14</v>
      </c>
      <c r="I6" s="28" t="s">
        <v>15</v>
      </c>
      <c r="J6" s="53"/>
      <c r="K6" s="53"/>
      <c r="L6" s="53"/>
      <c r="M6" s="53"/>
      <c r="N6" s="53"/>
      <c r="O6" s="53"/>
      <c r="P6" s="53"/>
    </row>
    <row r="7" spans="1:16" s="7" customFormat="1" ht="22.5" customHeight="1">
      <c r="A7" s="54" t="s">
        <v>38</v>
      </c>
      <c r="B7" s="55">
        <v>10.96</v>
      </c>
      <c r="C7" s="56">
        <v>7</v>
      </c>
      <c r="D7" s="57">
        <f>G7/B7/5</f>
        <v>13130.237226277372</v>
      </c>
      <c r="E7" s="57">
        <f>G7/C7/5</f>
        <v>20558.2</v>
      </c>
      <c r="F7" s="67">
        <v>141992</v>
      </c>
      <c r="G7" s="67">
        <v>719537</v>
      </c>
      <c r="H7" s="56">
        <v>5.1</v>
      </c>
      <c r="I7" s="56">
        <v>24048</v>
      </c>
      <c r="J7" s="53"/>
      <c r="K7" s="53"/>
      <c r="L7" s="53"/>
      <c r="M7" s="53"/>
      <c r="N7" s="53"/>
      <c r="O7" s="53"/>
      <c r="P7" s="53"/>
    </row>
    <row r="8" spans="1:16" s="7" customFormat="1" ht="22.5" customHeight="1">
      <c r="A8" s="54" t="s">
        <v>48</v>
      </c>
      <c r="B8" s="55">
        <v>16.1</v>
      </c>
      <c r="C8" s="56">
        <v>11.3</v>
      </c>
      <c r="D8" s="57">
        <f>G8/B8/5</f>
        <v>15886.248447204965</v>
      </c>
      <c r="E8" s="57">
        <f>G8/C8/5</f>
        <v>22634.38938053097</v>
      </c>
      <c r="F8" s="67">
        <v>259263</v>
      </c>
      <c r="G8" s="67">
        <v>1278843</v>
      </c>
      <c r="H8" s="56">
        <v>11.3</v>
      </c>
      <c r="I8" s="56">
        <v>22634</v>
      </c>
      <c r="J8" s="53"/>
      <c r="K8" s="53"/>
      <c r="L8" s="53"/>
      <c r="M8" s="53"/>
      <c r="N8" s="53"/>
      <c r="O8" s="53"/>
      <c r="P8" s="53"/>
    </row>
    <row r="9" spans="1:16" s="7" customFormat="1" ht="36" customHeight="1">
      <c r="A9" s="54" t="s">
        <v>39</v>
      </c>
      <c r="B9" s="58">
        <v>6.09</v>
      </c>
      <c r="C9" s="58">
        <v>5.6</v>
      </c>
      <c r="D9" s="57">
        <f>G9/B9/5</f>
        <v>13845.84564860427</v>
      </c>
      <c r="E9" s="57">
        <f>G9/C9/5</f>
        <v>15057.357142857145</v>
      </c>
      <c r="F9" s="68">
        <v>84297</v>
      </c>
      <c r="G9" s="68">
        <v>421606</v>
      </c>
      <c r="H9" s="58">
        <v>3.3</v>
      </c>
      <c r="I9" s="59">
        <v>16791</v>
      </c>
      <c r="J9" s="53"/>
      <c r="K9" s="53"/>
      <c r="L9" s="53"/>
      <c r="M9" s="53"/>
      <c r="N9" s="53"/>
      <c r="O9" s="53"/>
      <c r="P9" s="53"/>
    </row>
    <row r="10" spans="1:16" s="15" customFormat="1" ht="27" customHeight="1">
      <c r="A10" s="60" t="s">
        <v>41</v>
      </c>
      <c r="B10" s="61">
        <f>SUM(B7:B9)</f>
        <v>33.150000000000006</v>
      </c>
      <c r="C10" s="61">
        <f>SUM(C7:C9)</f>
        <v>23.9</v>
      </c>
      <c r="D10" s="57">
        <f>G10/B10/5</f>
        <v>14600.217194570132</v>
      </c>
      <c r="E10" s="57">
        <f>G10/C10/5</f>
        <v>20250.928870292886</v>
      </c>
      <c r="F10" s="69">
        <f>SUM(F7:F9)</f>
        <v>485552</v>
      </c>
      <c r="G10" s="69">
        <f>SUM(G7:G9)</f>
        <v>2419986</v>
      </c>
      <c r="H10" s="61">
        <f>SUM(H7:H9)</f>
        <v>19.7</v>
      </c>
      <c r="I10" s="62">
        <f>(I7*H7+I9*H9+I8*H8)/H10</f>
        <v>22021.28426395939</v>
      </c>
      <c r="J10" s="30"/>
      <c r="K10" s="30"/>
      <c r="L10" s="30"/>
      <c r="M10" s="30"/>
      <c r="N10" s="30"/>
      <c r="O10" s="30"/>
      <c r="P10" s="30"/>
    </row>
    <row r="11" spans="1:9" ht="17.25" customHeight="1">
      <c r="A11" s="63"/>
      <c r="B11" s="17"/>
      <c r="C11" s="17"/>
      <c r="D11" s="17"/>
      <c r="E11" s="17"/>
      <c r="F11" s="17"/>
      <c r="G11" s="17"/>
      <c r="H11" s="17"/>
      <c r="I11" s="17"/>
    </row>
    <row r="12" spans="1:9" ht="18.75" customHeight="1">
      <c r="A12" s="16" t="s">
        <v>0</v>
      </c>
      <c r="B12" s="17"/>
      <c r="C12" s="17"/>
      <c r="D12" s="17"/>
      <c r="E12" s="17"/>
      <c r="F12" s="17"/>
      <c r="G12" s="17"/>
      <c r="H12" s="17"/>
      <c r="I12" s="17"/>
    </row>
    <row r="13" spans="1:9" ht="33.75" customHeight="1">
      <c r="A13" s="16" t="s">
        <v>8</v>
      </c>
      <c r="B13" s="17"/>
      <c r="C13" s="17"/>
      <c r="D13" s="17"/>
      <c r="E13" s="17"/>
      <c r="F13" s="17"/>
      <c r="G13" s="17"/>
      <c r="H13" s="17"/>
      <c r="I13" s="17"/>
    </row>
    <row r="14" ht="18" customHeight="1">
      <c r="A14" s="64"/>
    </row>
    <row r="15" ht="15.75">
      <c r="A15" s="65"/>
    </row>
    <row r="16" ht="15.75">
      <c r="A16" s="64"/>
    </row>
    <row r="17" ht="15.75">
      <c r="A17" s="20"/>
    </row>
    <row r="18" ht="15">
      <c r="A18" s="21"/>
    </row>
  </sheetData>
  <sheetProtection/>
  <mergeCells count="4">
    <mergeCell ref="A5:A6"/>
    <mergeCell ref="H5:I5"/>
    <mergeCell ref="D5:E5"/>
    <mergeCell ref="B5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5"/>
  <sheetViews>
    <sheetView zoomScale="87" zoomScaleNormal="87"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24.140625" style="26" customWidth="1"/>
    <col min="2" max="3" width="9.140625" style="26" customWidth="1"/>
    <col min="4" max="4" width="12.57421875" style="26" customWidth="1"/>
    <col min="5" max="5" width="14.57421875" style="26" customWidth="1"/>
    <col min="6" max="6" width="0.2890625" style="26" customWidth="1"/>
    <col min="7" max="7" width="14.8515625" style="26" hidden="1" customWidth="1"/>
    <col min="8" max="23" width="9.140625" style="26" customWidth="1"/>
    <col min="24" max="16384" width="9.140625" style="1" customWidth="1"/>
  </cols>
  <sheetData>
    <row r="2" ht="18">
      <c r="A2" s="92" t="s">
        <v>1</v>
      </c>
    </row>
    <row r="3" ht="18.75">
      <c r="A3" s="93" t="s">
        <v>49</v>
      </c>
    </row>
    <row r="4" ht="58.5" customHeight="1">
      <c r="A4" s="27"/>
    </row>
    <row r="5" spans="1:7" ht="119.25" customHeight="1">
      <c r="A5" s="86"/>
      <c r="B5" s="85" t="s">
        <v>2</v>
      </c>
      <c r="C5" s="85"/>
      <c r="D5" s="85" t="s">
        <v>4</v>
      </c>
      <c r="E5" s="85"/>
      <c r="F5" s="49" t="s">
        <v>19</v>
      </c>
      <c r="G5" s="49" t="s">
        <v>20</v>
      </c>
    </row>
    <row r="6" spans="1:23" s="7" customFormat="1" ht="113.25" customHeight="1">
      <c r="A6" s="86"/>
      <c r="B6" s="28" t="s">
        <v>12</v>
      </c>
      <c r="C6" s="28" t="s">
        <v>13</v>
      </c>
      <c r="D6" s="28" t="s">
        <v>3</v>
      </c>
      <c r="E6" s="28" t="s">
        <v>7</v>
      </c>
      <c r="F6" s="49" t="s">
        <v>21</v>
      </c>
      <c r="G6" s="49" t="s">
        <v>21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s="37" customFormat="1" ht="37.5" customHeight="1">
      <c r="A7" s="39" t="s">
        <v>40</v>
      </c>
      <c r="B7" s="70">
        <v>11.25</v>
      </c>
      <c r="C7" s="70">
        <v>10.8</v>
      </c>
      <c r="D7" s="71">
        <f>G7/B7/5</f>
        <v>21449.6</v>
      </c>
      <c r="E7" s="71">
        <f>G7/C7/5</f>
        <v>22343.333333333332</v>
      </c>
      <c r="F7" s="72">
        <v>241308</v>
      </c>
      <c r="G7" s="72">
        <v>1206540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 s="18" customFormat="1" ht="17.25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s="18" customFormat="1" ht="18.75" customHeight="1">
      <c r="A9" s="31" t="s">
        <v>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3" s="18" customFormat="1" ht="33.75" customHeight="1">
      <c r="A10" s="31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s="18" customFormat="1" ht="18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s="18" customFormat="1" ht="18.75">
      <c r="A12" s="33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s="18" customFormat="1" ht="18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s="18" customFormat="1" ht="18.75">
      <c r="A14" s="38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s="18" customFormat="1" ht="18.7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s="18" customFormat="1" ht="18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s="18" customFormat="1" ht="18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s="18" customFormat="1" ht="18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s="18" customFormat="1" ht="18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s="18" customFormat="1" ht="18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s="18" customFormat="1" ht="18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s="18" customFormat="1" ht="18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23" s="18" customFormat="1" ht="18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1:23" s="18" customFormat="1" ht="18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1:23" s="18" customFormat="1" ht="18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</sheetData>
  <sheetProtection/>
  <mergeCells count="3">
    <mergeCell ref="B5:C5"/>
    <mergeCell ref="D5:E5"/>
    <mergeCell ref="A5:A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47" r:id="rId1"/>
  <colBreaks count="1" manualBreakCount="1">
    <brk id="8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user</cp:lastModifiedBy>
  <cp:lastPrinted>2014-06-10T05:33:03Z</cp:lastPrinted>
  <dcterms:created xsi:type="dcterms:W3CDTF">1996-10-08T23:32:33Z</dcterms:created>
  <dcterms:modified xsi:type="dcterms:W3CDTF">2014-11-12T09:08:00Z</dcterms:modified>
  <cp:category/>
  <cp:version/>
  <cp:contentType/>
  <cp:contentStatus/>
</cp:coreProperties>
</file>